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<sst xmlns="http://schemas.openxmlformats.org/spreadsheetml/2006/main" count="120" uniqueCount="63">
  <si>
    <r>
      <rPr>
        <sz val="11"/>
        <rFont val="宋体"/>
        <charset val="134"/>
      </rPr>
      <t>附件</t>
    </r>
    <r>
      <rPr>
        <sz val="11"/>
        <rFont val="Calibri"/>
        <charset val="134"/>
      </rPr>
      <t>1</t>
    </r>
  </si>
  <si>
    <r>
      <rPr>
        <sz val="14"/>
        <rFont val="方正小标宋简体"/>
        <charset val="134"/>
      </rPr>
      <t xml:space="preserve">采购品种明细和首年约定采购量
           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首年约定采购量计算基数、相应比例采购量(单位:片/粒/支/瓶/袋)</t>
    </r>
  </si>
  <si>
    <t>序号</t>
  </si>
  <si>
    <t>品种名称</t>
  </si>
  <si>
    <t>剂型</t>
  </si>
  <si>
    <t>规格</t>
  </si>
  <si>
    <t>首年约定采购量计算基数</t>
  </si>
  <si>
    <r>
      <rPr>
        <b/>
        <sz val="10"/>
        <rFont val="Times New Roman"/>
        <charset val="134"/>
      </rPr>
      <t>50%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</si>
  <si>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40%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</si>
  <si>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35%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</si>
  <si>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25%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</si>
  <si>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15%</t>
    </r>
    <r>
      <rPr>
        <b/>
        <sz val="10"/>
        <rFont val="宋体"/>
        <charset val="134"/>
      </rPr>
      <t>采购量</t>
    </r>
  </si>
  <si>
    <t>备注</t>
  </si>
  <si>
    <t>复方乳酸钠葡萄糖</t>
  </si>
  <si>
    <t>注射剂</t>
  </si>
  <si>
    <t>500ml</t>
  </si>
  <si>
    <t>1000ml</t>
  </si>
  <si>
    <t>黄体酮</t>
  </si>
  <si>
    <t>1ml:10mg</t>
  </si>
  <si>
    <t>1ml:20mg</t>
  </si>
  <si>
    <t>1ml:50mg</t>
  </si>
  <si>
    <t>曲唑酮</t>
  </si>
  <si>
    <t>口服常释剂型</t>
  </si>
  <si>
    <t>0.1g</t>
  </si>
  <si>
    <t>25mg</t>
  </si>
  <si>
    <t>50mg</t>
  </si>
  <si>
    <t>维生素D2</t>
  </si>
  <si>
    <t>1ml:10mg(40万IU)</t>
  </si>
  <si>
    <t>1ml:5mg(20万IU)</t>
  </si>
  <si>
    <t>碘化油</t>
  </si>
  <si>
    <t>10ml</t>
  </si>
  <si>
    <t>氯膦酸二钠</t>
  </si>
  <si>
    <t>0.2g</t>
  </si>
  <si>
    <t>0.4g</t>
  </si>
  <si>
    <t>利福喷丁</t>
  </si>
  <si>
    <t>0.15g</t>
  </si>
  <si>
    <t>0.3g</t>
  </si>
  <si>
    <t>曲安奈德益康唑</t>
  </si>
  <si>
    <t>乳膏剂</t>
  </si>
  <si>
    <t>10g(曲安奈德0.1%和硝酸益康唑1%)</t>
  </si>
  <si>
    <t>抗感染</t>
  </si>
  <si>
    <t>11g(曲安奈德0.1%和硝酸益康唑1%)</t>
  </si>
  <si>
    <t>12g(曲安奈德0.1%和硝酸益康唑1%)</t>
  </si>
  <si>
    <t>13g(曲安奈德0.1%和硝酸益康唑1%)</t>
  </si>
  <si>
    <t>14g(曲安奈德0.1%和硝酸益康唑1%)</t>
  </si>
  <si>
    <t>15g(曲安奈德0.1%和硝酸益康唑1%)</t>
  </si>
  <si>
    <t>16g(曲安奈德0.1%和硝酸益康唑1%)</t>
  </si>
  <si>
    <t>17g(曲安奈德0.1%和硝酸益康唑1%)</t>
  </si>
  <si>
    <t>18g(曲安奈德0.1%和硝酸益康唑1%)</t>
  </si>
  <si>
    <t>19g(曲安奈德0.1%和硝酸益康唑1%)</t>
  </si>
  <si>
    <t>20g(曲安奈德0.1%和硝酸益康唑1%)</t>
  </si>
  <si>
    <t>21g(曲安奈德0.1%和硝酸益康唑1%)</t>
  </si>
  <si>
    <t>22g(曲安奈德0.1%和硝酸益康唑1%)</t>
  </si>
  <si>
    <t>23g(曲安奈德0.1%和硝酸益康唑1%)</t>
  </si>
  <si>
    <t>24g(曲安奈德0.1%和硝酸益康唑1%)</t>
  </si>
  <si>
    <t>25g(曲安奈德0.1%和硝酸益康唑1%)</t>
  </si>
  <si>
    <t>26g(曲安奈德0.1%和硝酸益康唑1%)</t>
  </si>
  <si>
    <t>27g(曲安奈德0.1%和硝酸益康唑1%)</t>
  </si>
  <si>
    <t>28g(曲安奈德0.1%和硝酸益康唑1%)</t>
  </si>
  <si>
    <t>29g(曲安奈德0.1%和硝酸益康唑1%)</t>
  </si>
  <si>
    <t>30g(曲安奈德0.1%和硝酸益康唑1%)</t>
  </si>
  <si>
    <t>32g(曲安奈德0.1%和硝酸益康唑1%)</t>
  </si>
  <si>
    <t>35g(曲安奈德0.1%和硝酸益康唑1%)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</si>
</sst>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4"/>
      <name val="方正小标宋简体"/>
      <charset val="134"/>
    </font>
    <font>
      <sz val="14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E41" sqref="E41"/>
    </sheetView>
  </sheetViews>
  <sheetFormatPr defaultColWidth="8" defaultRowHeight="15"/>
  <cols>
    <col min="1" max="1" width="5.625" style="1" customWidth="1"/>
    <col min="2" max="2" width="18.375" style="1" customWidth="1"/>
    <col min="3" max="3" width="22.625" style="1" customWidth="1"/>
    <col min="4" max="4" width="29.625" style="1" customWidth="1"/>
    <col min="5" max="5" width="17" style="1" customWidth="1"/>
    <col min="6" max="10" width="11.5" style="2" customWidth="1"/>
    <col min="11" max="11" width="11.5" style="1" customWidth="1"/>
    <col min="12" max="16384" width="8" style="1"/>
  </cols>
  <sheetData>
    <row r="1" ht="16" customHeight="1" spans="1:10">
      <c r="A1" s="3" t="s">
        <v>0</v>
      </c>
      <c r="F1" s="1"/>
      <c r="G1" s="1"/>
      <c r="H1" s="1"/>
      <c r="I1" s="1"/>
      <c r="J1" s="1"/>
    </row>
    <row r="2" s="1" customFormat="1" ht="58" customHeight="1" spans="1:12">
      <c r="A2" s="4" t="s">
        <v>1</v>
      </c>
      <c r="B2" s="5"/>
      <c r="C2" s="5"/>
      <c r="D2" s="5"/>
      <c r="E2" s="5"/>
      <c r="F2" s="6"/>
      <c r="G2" s="6"/>
      <c r="H2" s="6"/>
      <c r="I2" s="6"/>
      <c r="J2" s="6"/>
      <c r="K2" s="5"/>
      <c r="L2" s="17"/>
    </row>
    <row r="3" s="1" customFormat="1" ht="24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</row>
    <row r="4" s="1" customFormat="1" spans="1:11">
      <c r="A4" s="10">
        <v>1</v>
      </c>
      <c r="B4" s="11" t="s">
        <v>13</v>
      </c>
      <c r="C4" s="12" t="s">
        <v>14</v>
      </c>
      <c r="D4" s="13" t="s">
        <v>15</v>
      </c>
      <c r="E4" s="14">
        <v>1199592</v>
      </c>
      <c r="F4" s="15">
        <f>E4*50%</f>
        <v>599796</v>
      </c>
      <c r="G4" s="15"/>
      <c r="H4" s="15"/>
      <c r="I4" s="15">
        <f>E4*25%</f>
        <v>299898</v>
      </c>
      <c r="J4" s="15"/>
      <c r="K4" s="12"/>
    </row>
    <row r="5" s="1" customFormat="1" spans="1:11">
      <c r="A5" s="16"/>
      <c r="B5" s="16"/>
      <c r="C5" s="12" t="s">
        <v>14</v>
      </c>
      <c r="D5" s="13" t="s">
        <v>16</v>
      </c>
      <c r="E5" s="14">
        <v>136522</v>
      </c>
      <c r="F5" s="15">
        <f t="shared" ref="F5:F18" si="0">E5*50%</f>
        <v>68261</v>
      </c>
      <c r="G5" s="15"/>
      <c r="H5" s="15"/>
      <c r="I5" s="15">
        <f t="shared" ref="I5:I18" si="1">E5*25%</f>
        <v>34130.5</v>
      </c>
      <c r="J5" s="15"/>
      <c r="K5" s="12"/>
    </row>
    <row r="6" s="1" customFormat="1" spans="1:11">
      <c r="A6" s="10">
        <v>2</v>
      </c>
      <c r="B6" s="11" t="s">
        <v>17</v>
      </c>
      <c r="C6" s="12" t="s">
        <v>14</v>
      </c>
      <c r="D6" s="13" t="s">
        <v>18</v>
      </c>
      <c r="E6" s="14">
        <v>188124</v>
      </c>
      <c r="F6" s="15">
        <f t="shared" si="0"/>
        <v>94062</v>
      </c>
      <c r="G6" s="15"/>
      <c r="H6" s="15"/>
      <c r="I6" s="15">
        <f t="shared" si="1"/>
        <v>47031</v>
      </c>
      <c r="J6" s="15"/>
      <c r="K6" s="12"/>
    </row>
    <row r="7" s="1" customFormat="1" spans="1:11">
      <c r="A7" s="16"/>
      <c r="B7" s="16"/>
      <c r="C7" s="12" t="s">
        <v>14</v>
      </c>
      <c r="D7" s="13" t="s">
        <v>19</v>
      </c>
      <c r="E7" s="14">
        <v>6737949</v>
      </c>
      <c r="F7" s="15">
        <f t="shared" si="0"/>
        <v>3368974.5</v>
      </c>
      <c r="G7" s="15"/>
      <c r="H7" s="15"/>
      <c r="I7" s="15">
        <f t="shared" si="1"/>
        <v>1684487.25</v>
      </c>
      <c r="J7" s="15"/>
      <c r="K7" s="12"/>
    </row>
    <row r="8" s="1" customFormat="1" spans="1:11">
      <c r="A8" s="16"/>
      <c r="B8" s="16"/>
      <c r="C8" s="12" t="s">
        <v>14</v>
      </c>
      <c r="D8" s="13" t="s">
        <v>20</v>
      </c>
      <c r="E8" s="14">
        <v>18838</v>
      </c>
      <c r="F8" s="15">
        <f t="shared" si="0"/>
        <v>9419</v>
      </c>
      <c r="G8" s="15"/>
      <c r="H8" s="15"/>
      <c r="I8" s="15">
        <f t="shared" si="1"/>
        <v>4709.5</v>
      </c>
      <c r="J8" s="15"/>
      <c r="K8" s="12"/>
    </row>
    <row r="9" s="1" customFormat="1" spans="1:11">
      <c r="A9" s="10">
        <v>3</v>
      </c>
      <c r="B9" s="11" t="s">
        <v>21</v>
      </c>
      <c r="C9" s="12" t="s">
        <v>22</v>
      </c>
      <c r="D9" s="13" t="s">
        <v>23</v>
      </c>
      <c r="E9" s="14">
        <v>281349</v>
      </c>
      <c r="F9" s="15">
        <f t="shared" si="0"/>
        <v>140674.5</v>
      </c>
      <c r="G9" s="15"/>
      <c r="H9" s="15"/>
      <c r="I9" s="15">
        <f t="shared" si="1"/>
        <v>70337.25</v>
      </c>
      <c r="J9" s="15"/>
      <c r="K9" s="12"/>
    </row>
    <row r="10" s="1" customFormat="1" spans="1:11">
      <c r="A10" s="16"/>
      <c r="B10" s="16"/>
      <c r="C10" s="12" t="s">
        <v>22</v>
      </c>
      <c r="D10" s="13" t="s">
        <v>24</v>
      </c>
      <c r="E10" s="14">
        <v>21416110</v>
      </c>
      <c r="F10" s="15">
        <f t="shared" si="0"/>
        <v>10708055</v>
      </c>
      <c r="G10" s="15"/>
      <c r="H10" s="15"/>
      <c r="I10" s="15">
        <f t="shared" si="1"/>
        <v>5354027.5</v>
      </c>
      <c r="J10" s="15"/>
      <c r="K10" s="12"/>
    </row>
    <row r="11" s="1" customFormat="1" spans="1:11">
      <c r="A11" s="16"/>
      <c r="B11" s="16"/>
      <c r="C11" s="12" t="s">
        <v>22</v>
      </c>
      <c r="D11" s="13" t="s">
        <v>25</v>
      </c>
      <c r="E11" s="14">
        <v>29414619</v>
      </c>
      <c r="F11" s="15">
        <f t="shared" si="0"/>
        <v>14707309.5</v>
      </c>
      <c r="G11" s="15"/>
      <c r="H11" s="15"/>
      <c r="I11" s="15">
        <f t="shared" si="1"/>
        <v>7353654.75</v>
      </c>
      <c r="J11" s="15"/>
      <c r="K11" s="12"/>
    </row>
    <row r="12" s="1" customFormat="1" spans="1:11">
      <c r="A12" s="10">
        <v>4</v>
      </c>
      <c r="B12" s="11" t="s">
        <v>26</v>
      </c>
      <c r="C12" s="12" t="s">
        <v>14</v>
      </c>
      <c r="D12" s="13" t="s">
        <v>27</v>
      </c>
      <c r="E12" s="14">
        <v>103934</v>
      </c>
      <c r="F12" s="15">
        <f t="shared" si="0"/>
        <v>51967</v>
      </c>
      <c r="G12" s="15"/>
      <c r="H12" s="15"/>
      <c r="I12" s="15">
        <f t="shared" si="1"/>
        <v>25983.5</v>
      </c>
      <c r="J12" s="15"/>
      <c r="K12" s="14"/>
    </row>
    <row r="13" s="1" customFormat="1" spans="1:11">
      <c r="A13" s="16"/>
      <c r="B13" s="16"/>
      <c r="C13" s="12" t="s">
        <v>14</v>
      </c>
      <c r="D13" s="13" t="s">
        <v>28</v>
      </c>
      <c r="E13" s="14">
        <v>3656640</v>
      </c>
      <c r="F13" s="15">
        <f t="shared" si="0"/>
        <v>1828320</v>
      </c>
      <c r="G13" s="15"/>
      <c r="H13" s="15"/>
      <c r="I13" s="15">
        <f t="shared" si="1"/>
        <v>914160</v>
      </c>
      <c r="J13" s="15"/>
      <c r="K13" s="14"/>
    </row>
    <row r="14" s="1" customFormat="1" spans="1:11">
      <c r="A14" s="10">
        <v>5</v>
      </c>
      <c r="B14" s="11" t="s">
        <v>29</v>
      </c>
      <c r="C14" s="12" t="s">
        <v>14</v>
      </c>
      <c r="D14" s="13" t="s">
        <v>30</v>
      </c>
      <c r="E14" s="14">
        <v>26141</v>
      </c>
      <c r="F14" s="15">
        <f t="shared" si="0"/>
        <v>13070.5</v>
      </c>
      <c r="G14" s="15"/>
      <c r="H14" s="15"/>
      <c r="I14" s="15">
        <f t="shared" si="1"/>
        <v>6535.25</v>
      </c>
      <c r="J14" s="15"/>
      <c r="K14" s="12"/>
    </row>
    <row r="15" s="1" customFormat="1" spans="1:11">
      <c r="A15" s="10">
        <v>6</v>
      </c>
      <c r="B15" s="11" t="s">
        <v>31</v>
      </c>
      <c r="C15" s="12" t="s">
        <v>22</v>
      </c>
      <c r="D15" s="13" t="s">
        <v>32</v>
      </c>
      <c r="E15" s="14">
        <v>592402</v>
      </c>
      <c r="F15" s="15">
        <f t="shared" si="0"/>
        <v>296201</v>
      </c>
      <c r="G15" s="15"/>
      <c r="H15" s="15"/>
      <c r="I15" s="15">
        <f t="shared" si="1"/>
        <v>148100.5</v>
      </c>
      <c r="J15" s="15"/>
      <c r="K15" s="12"/>
    </row>
    <row r="16" s="1" customFormat="1" spans="1:11">
      <c r="A16" s="16"/>
      <c r="B16" s="16"/>
      <c r="C16" s="12" t="s">
        <v>22</v>
      </c>
      <c r="D16" s="13" t="s">
        <v>33</v>
      </c>
      <c r="E16" s="14">
        <v>1283</v>
      </c>
      <c r="F16" s="15">
        <f t="shared" si="0"/>
        <v>641.5</v>
      </c>
      <c r="G16" s="15"/>
      <c r="H16" s="15"/>
      <c r="I16" s="15">
        <f t="shared" si="1"/>
        <v>320.75</v>
      </c>
      <c r="J16" s="15"/>
      <c r="K16" s="12"/>
    </row>
    <row r="17" s="1" customFormat="1" spans="1:11">
      <c r="A17" s="10">
        <v>7</v>
      </c>
      <c r="B17" s="11" t="s">
        <v>34</v>
      </c>
      <c r="C17" s="12" t="s">
        <v>22</v>
      </c>
      <c r="D17" s="13" t="s">
        <v>35</v>
      </c>
      <c r="E17" s="14">
        <v>8983132</v>
      </c>
      <c r="F17" s="15">
        <f t="shared" si="0"/>
        <v>4491566</v>
      </c>
      <c r="G17" s="15"/>
      <c r="H17" s="15"/>
      <c r="I17" s="15">
        <f t="shared" si="1"/>
        <v>2245783</v>
      </c>
      <c r="J17" s="15"/>
      <c r="K17" s="14"/>
    </row>
    <row r="18" s="1" customFormat="1" spans="1:11">
      <c r="A18" s="16"/>
      <c r="B18" s="16"/>
      <c r="C18" s="12" t="s">
        <v>22</v>
      </c>
      <c r="D18" s="13" t="s">
        <v>36</v>
      </c>
      <c r="E18" s="14">
        <v>42807</v>
      </c>
      <c r="F18" s="15">
        <f t="shared" si="0"/>
        <v>21403.5</v>
      </c>
      <c r="G18" s="15"/>
      <c r="H18" s="15"/>
      <c r="I18" s="15">
        <f t="shared" si="1"/>
        <v>10701.75</v>
      </c>
      <c r="J18" s="15"/>
      <c r="K18" s="14"/>
    </row>
    <row r="19" s="1" customFormat="1" spans="1:11">
      <c r="A19" s="14">
        <v>8</v>
      </c>
      <c r="B19" s="12" t="s">
        <v>37</v>
      </c>
      <c r="C19" s="12" t="s">
        <v>38</v>
      </c>
      <c r="D19" s="13" t="s">
        <v>39</v>
      </c>
      <c r="E19" s="14">
        <v>153337</v>
      </c>
      <c r="F19" s="15"/>
      <c r="G19" s="15">
        <f>E19*40%</f>
        <v>61334.8</v>
      </c>
      <c r="H19" s="15">
        <f>E19*35%</f>
        <v>53667.95</v>
      </c>
      <c r="I19" s="15"/>
      <c r="J19" s="15">
        <f>E19*15%</f>
        <v>23000.55</v>
      </c>
      <c r="K19" s="12" t="s">
        <v>40</v>
      </c>
    </row>
    <row r="20" s="1" customFormat="1" spans="1:11">
      <c r="A20" s="14"/>
      <c r="B20" s="12"/>
      <c r="C20" s="12" t="s">
        <v>38</v>
      </c>
      <c r="D20" s="13" t="s">
        <v>41</v>
      </c>
      <c r="E20" s="14">
        <v>371</v>
      </c>
      <c r="F20" s="15"/>
      <c r="G20" s="15">
        <f t="shared" ref="G20:G41" si="2">E20*40%</f>
        <v>148.4</v>
      </c>
      <c r="H20" s="15">
        <f t="shared" ref="H20:H41" si="3">E20*35%</f>
        <v>129.85</v>
      </c>
      <c r="I20" s="15"/>
      <c r="J20" s="15">
        <f t="shared" ref="J20:J41" si="4">E20*15%</f>
        <v>55.65</v>
      </c>
      <c r="K20" s="12" t="s">
        <v>40</v>
      </c>
    </row>
    <row r="21" s="1" customFormat="1" spans="1:11">
      <c r="A21" s="14"/>
      <c r="B21" s="12"/>
      <c r="C21" s="12" t="s">
        <v>38</v>
      </c>
      <c r="D21" s="13" t="s">
        <v>42</v>
      </c>
      <c r="E21" s="14">
        <v>641</v>
      </c>
      <c r="F21" s="15"/>
      <c r="G21" s="15">
        <f t="shared" si="2"/>
        <v>256.4</v>
      </c>
      <c r="H21" s="15">
        <f t="shared" si="3"/>
        <v>224.35</v>
      </c>
      <c r="I21" s="15"/>
      <c r="J21" s="15">
        <f t="shared" si="4"/>
        <v>96.15</v>
      </c>
      <c r="K21" s="12" t="s">
        <v>40</v>
      </c>
    </row>
    <row r="22" s="1" customFormat="1" spans="1:11">
      <c r="A22" s="14"/>
      <c r="B22" s="12"/>
      <c r="C22" s="12" t="s">
        <v>38</v>
      </c>
      <c r="D22" s="13" t="s">
        <v>43</v>
      </c>
      <c r="E22" s="14">
        <v>353</v>
      </c>
      <c r="F22" s="15"/>
      <c r="G22" s="15">
        <f t="shared" si="2"/>
        <v>141.2</v>
      </c>
      <c r="H22" s="15">
        <f t="shared" si="3"/>
        <v>123.55</v>
      </c>
      <c r="I22" s="15"/>
      <c r="J22" s="15">
        <f t="shared" si="4"/>
        <v>52.95</v>
      </c>
      <c r="K22" s="12" t="s">
        <v>40</v>
      </c>
    </row>
    <row r="23" s="1" customFormat="1" spans="1:11">
      <c r="A23" s="14"/>
      <c r="B23" s="12"/>
      <c r="C23" s="12" t="s">
        <v>38</v>
      </c>
      <c r="D23" s="13" t="s">
        <v>44</v>
      </c>
      <c r="E23" s="14">
        <v>1351</v>
      </c>
      <c r="F23" s="15"/>
      <c r="G23" s="15">
        <f t="shared" si="2"/>
        <v>540.4</v>
      </c>
      <c r="H23" s="15">
        <f t="shared" si="3"/>
        <v>472.85</v>
      </c>
      <c r="I23" s="15"/>
      <c r="J23" s="15">
        <f t="shared" si="4"/>
        <v>202.65</v>
      </c>
      <c r="K23" s="12" t="s">
        <v>40</v>
      </c>
    </row>
    <row r="24" s="1" customFormat="1" spans="1:11">
      <c r="A24" s="14"/>
      <c r="B24" s="12"/>
      <c r="C24" s="12" t="s">
        <v>38</v>
      </c>
      <c r="D24" s="13" t="s">
        <v>45</v>
      </c>
      <c r="E24" s="14">
        <v>2079156</v>
      </c>
      <c r="F24" s="15"/>
      <c r="G24" s="15">
        <f t="shared" si="2"/>
        <v>831662.4</v>
      </c>
      <c r="H24" s="15">
        <f t="shared" si="3"/>
        <v>727704.6</v>
      </c>
      <c r="I24" s="15"/>
      <c r="J24" s="15">
        <f t="shared" si="4"/>
        <v>311873.4</v>
      </c>
      <c r="K24" s="12" t="s">
        <v>40</v>
      </c>
    </row>
    <row r="25" s="1" customFormat="1" spans="1:11">
      <c r="A25" s="14"/>
      <c r="B25" s="12"/>
      <c r="C25" s="12" t="s">
        <v>38</v>
      </c>
      <c r="D25" s="13" t="s">
        <v>46</v>
      </c>
      <c r="E25" s="14">
        <v>312</v>
      </c>
      <c r="F25" s="15"/>
      <c r="G25" s="15">
        <f t="shared" si="2"/>
        <v>124.8</v>
      </c>
      <c r="H25" s="15">
        <f t="shared" si="3"/>
        <v>109.2</v>
      </c>
      <c r="I25" s="15"/>
      <c r="J25" s="15">
        <f t="shared" si="4"/>
        <v>46.8</v>
      </c>
      <c r="K25" s="12" t="s">
        <v>40</v>
      </c>
    </row>
    <row r="26" s="1" customFormat="1" spans="1:11">
      <c r="A26" s="14"/>
      <c r="B26" s="12"/>
      <c r="C26" s="12" t="s">
        <v>38</v>
      </c>
      <c r="D26" s="13" t="s">
        <v>47</v>
      </c>
      <c r="E26" s="14">
        <v>56</v>
      </c>
      <c r="F26" s="15"/>
      <c r="G26" s="15">
        <f t="shared" si="2"/>
        <v>22.4</v>
      </c>
      <c r="H26" s="15">
        <f t="shared" si="3"/>
        <v>19.6</v>
      </c>
      <c r="I26" s="15"/>
      <c r="J26" s="15">
        <f t="shared" si="4"/>
        <v>8.4</v>
      </c>
      <c r="K26" s="12" t="s">
        <v>40</v>
      </c>
    </row>
    <row r="27" s="1" customFormat="1" spans="1:11">
      <c r="A27" s="14"/>
      <c r="B27" s="12"/>
      <c r="C27" s="12" t="s">
        <v>38</v>
      </c>
      <c r="D27" s="13" t="s">
        <v>48</v>
      </c>
      <c r="E27" s="14">
        <v>631</v>
      </c>
      <c r="F27" s="15"/>
      <c r="G27" s="15">
        <f t="shared" si="2"/>
        <v>252.4</v>
      </c>
      <c r="H27" s="15">
        <f t="shared" si="3"/>
        <v>220.85</v>
      </c>
      <c r="I27" s="15"/>
      <c r="J27" s="15">
        <f t="shared" si="4"/>
        <v>94.65</v>
      </c>
      <c r="K27" s="12" t="s">
        <v>40</v>
      </c>
    </row>
    <row r="28" s="1" customFormat="1" spans="1:11">
      <c r="A28" s="14"/>
      <c r="B28" s="12"/>
      <c r="C28" s="12" t="s">
        <v>38</v>
      </c>
      <c r="D28" s="13" t="s">
        <v>49</v>
      </c>
      <c r="E28" s="14">
        <v>1</v>
      </c>
      <c r="F28" s="15"/>
      <c r="G28" s="15">
        <f t="shared" si="2"/>
        <v>0.4</v>
      </c>
      <c r="H28" s="15">
        <f t="shared" si="3"/>
        <v>0.35</v>
      </c>
      <c r="I28" s="15"/>
      <c r="J28" s="15">
        <f t="shared" si="4"/>
        <v>0.15</v>
      </c>
      <c r="K28" s="12" t="s">
        <v>40</v>
      </c>
    </row>
    <row r="29" s="1" customFormat="1" spans="1:11">
      <c r="A29" s="14"/>
      <c r="B29" s="12"/>
      <c r="C29" s="12" t="s">
        <v>38</v>
      </c>
      <c r="D29" s="13" t="s">
        <v>50</v>
      </c>
      <c r="E29" s="14">
        <v>17661</v>
      </c>
      <c r="F29" s="15"/>
      <c r="G29" s="15">
        <f t="shared" si="2"/>
        <v>7064.4</v>
      </c>
      <c r="H29" s="15">
        <f t="shared" si="3"/>
        <v>6181.35</v>
      </c>
      <c r="I29" s="15"/>
      <c r="J29" s="15">
        <f t="shared" si="4"/>
        <v>2649.15</v>
      </c>
      <c r="K29" s="12" t="s">
        <v>40</v>
      </c>
    </row>
    <row r="30" s="1" customFormat="1" spans="1:11">
      <c r="A30" s="14"/>
      <c r="B30" s="12"/>
      <c r="C30" s="12" t="s">
        <v>38</v>
      </c>
      <c r="D30" s="13" t="s">
        <v>51</v>
      </c>
      <c r="E30" s="14">
        <v>1</v>
      </c>
      <c r="F30" s="15"/>
      <c r="G30" s="15">
        <f t="shared" si="2"/>
        <v>0.4</v>
      </c>
      <c r="H30" s="15">
        <f t="shared" si="3"/>
        <v>0.35</v>
      </c>
      <c r="I30" s="15"/>
      <c r="J30" s="15">
        <f t="shared" si="4"/>
        <v>0.15</v>
      </c>
      <c r="K30" s="12" t="s">
        <v>40</v>
      </c>
    </row>
    <row r="31" s="1" customFormat="1" spans="1:11">
      <c r="A31" s="14"/>
      <c r="B31" s="12"/>
      <c r="C31" s="12" t="s">
        <v>38</v>
      </c>
      <c r="D31" s="13" t="s">
        <v>52</v>
      </c>
      <c r="E31" s="14">
        <v>685</v>
      </c>
      <c r="F31" s="15"/>
      <c r="G31" s="15">
        <f t="shared" si="2"/>
        <v>274</v>
      </c>
      <c r="H31" s="15">
        <f t="shared" si="3"/>
        <v>239.75</v>
      </c>
      <c r="I31" s="15"/>
      <c r="J31" s="15">
        <f t="shared" si="4"/>
        <v>102.75</v>
      </c>
      <c r="K31" s="12" t="s">
        <v>40</v>
      </c>
    </row>
    <row r="32" s="1" customFormat="1" spans="1:11">
      <c r="A32" s="14"/>
      <c r="B32" s="12"/>
      <c r="C32" s="12" t="s">
        <v>38</v>
      </c>
      <c r="D32" s="13" t="s">
        <v>53</v>
      </c>
      <c r="E32" s="14">
        <v>1</v>
      </c>
      <c r="F32" s="15"/>
      <c r="G32" s="15">
        <f t="shared" si="2"/>
        <v>0.4</v>
      </c>
      <c r="H32" s="15">
        <f t="shared" si="3"/>
        <v>0.35</v>
      </c>
      <c r="I32" s="15"/>
      <c r="J32" s="15">
        <f t="shared" si="4"/>
        <v>0.15</v>
      </c>
      <c r="K32" s="12" t="s">
        <v>40</v>
      </c>
    </row>
    <row r="33" s="1" customFormat="1" spans="1:11">
      <c r="A33" s="14"/>
      <c r="B33" s="12"/>
      <c r="C33" s="12" t="s">
        <v>38</v>
      </c>
      <c r="D33" s="13" t="s">
        <v>54</v>
      </c>
      <c r="E33" s="14">
        <v>51</v>
      </c>
      <c r="F33" s="15"/>
      <c r="G33" s="15">
        <f t="shared" si="2"/>
        <v>20.4</v>
      </c>
      <c r="H33" s="15">
        <f t="shared" si="3"/>
        <v>17.85</v>
      </c>
      <c r="I33" s="15"/>
      <c r="J33" s="15">
        <f t="shared" si="4"/>
        <v>7.65</v>
      </c>
      <c r="K33" s="12" t="s">
        <v>40</v>
      </c>
    </row>
    <row r="34" s="1" customFormat="1" spans="1:11">
      <c r="A34" s="14"/>
      <c r="B34" s="12"/>
      <c r="C34" s="12" t="s">
        <v>38</v>
      </c>
      <c r="D34" s="13" t="s">
        <v>55</v>
      </c>
      <c r="E34" s="14">
        <v>62903</v>
      </c>
      <c r="F34" s="15"/>
      <c r="G34" s="15">
        <f t="shared" si="2"/>
        <v>25161.2</v>
      </c>
      <c r="H34" s="15">
        <f t="shared" si="3"/>
        <v>22016.05</v>
      </c>
      <c r="I34" s="15"/>
      <c r="J34" s="15">
        <f t="shared" si="4"/>
        <v>9435.45</v>
      </c>
      <c r="K34" s="12" t="s">
        <v>40</v>
      </c>
    </row>
    <row r="35" s="1" customFormat="1" spans="1:11">
      <c r="A35" s="14"/>
      <c r="B35" s="12"/>
      <c r="C35" s="12" t="s">
        <v>38</v>
      </c>
      <c r="D35" s="13" t="s">
        <v>56</v>
      </c>
      <c r="E35" s="14">
        <v>1</v>
      </c>
      <c r="F35" s="15"/>
      <c r="G35" s="15">
        <f t="shared" si="2"/>
        <v>0.4</v>
      </c>
      <c r="H35" s="15">
        <f t="shared" si="3"/>
        <v>0.35</v>
      </c>
      <c r="I35" s="15"/>
      <c r="J35" s="15">
        <f t="shared" si="4"/>
        <v>0.15</v>
      </c>
      <c r="K35" s="12" t="s">
        <v>40</v>
      </c>
    </row>
    <row r="36" s="1" customFormat="1" spans="1:11">
      <c r="A36" s="14"/>
      <c r="B36" s="12"/>
      <c r="C36" s="12" t="s">
        <v>38</v>
      </c>
      <c r="D36" s="13" t="s">
        <v>57</v>
      </c>
      <c r="E36" s="14">
        <v>1</v>
      </c>
      <c r="F36" s="15"/>
      <c r="G36" s="15">
        <f t="shared" si="2"/>
        <v>0.4</v>
      </c>
      <c r="H36" s="15">
        <f t="shared" si="3"/>
        <v>0.35</v>
      </c>
      <c r="I36" s="15"/>
      <c r="J36" s="15">
        <f t="shared" si="4"/>
        <v>0.15</v>
      </c>
      <c r="K36" s="12" t="s">
        <v>40</v>
      </c>
    </row>
    <row r="37" s="1" customFormat="1" spans="1:11">
      <c r="A37" s="14"/>
      <c r="B37" s="12"/>
      <c r="C37" s="12" t="s">
        <v>38</v>
      </c>
      <c r="D37" s="13" t="s">
        <v>58</v>
      </c>
      <c r="E37" s="14">
        <v>61</v>
      </c>
      <c r="F37" s="15"/>
      <c r="G37" s="15">
        <f t="shared" si="2"/>
        <v>24.4</v>
      </c>
      <c r="H37" s="15">
        <f t="shared" si="3"/>
        <v>21.35</v>
      </c>
      <c r="I37" s="15"/>
      <c r="J37" s="15">
        <f t="shared" si="4"/>
        <v>9.15</v>
      </c>
      <c r="K37" s="12" t="s">
        <v>40</v>
      </c>
    </row>
    <row r="38" s="1" customFormat="1" spans="1:11">
      <c r="A38" s="14"/>
      <c r="B38" s="12"/>
      <c r="C38" s="12" t="s">
        <v>38</v>
      </c>
      <c r="D38" s="13" t="s">
        <v>59</v>
      </c>
      <c r="E38" s="14">
        <v>250</v>
      </c>
      <c r="F38" s="15"/>
      <c r="G38" s="15">
        <f t="shared" si="2"/>
        <v>100</v>
      </c>
      <c r="H38" s="15">
        <f t="shared" si="3"/>
        <v>87.5</v>
      </c>
      <c r="I38" s="15"/>
      <c r="J38" s="15">
        <f t="shared" si="4"/>
        <v>37.5</v>
      </c>
      <c r="K38" s="12" t="s">
        <v>40</v>
      </c>
    </row>
    <row r="39" s="1" customFormat="1" spans="1:11">
      <c r="A39" s="14"/>
      <c r="B39" s="12"/>
      <c r="C39" s="12" t="s">
        <v>38</v>
      </c>
      <c r="D39" s="13" t="s">
        <v>60</v>
      </c>
      <c r="E39" s="14">
        <v>87907</v>
      </c>
      <c r="F39" s="15"/>
      <c r="G39" s="15">
        <f t="shared" si="2"/>
        <v>35162.8</v>
      </c>
      <c r="H39" s="15">
        <f t="shared" si="3"/>
        <v>30767.45</v>
      </c>
      <c r="I39" s="15"/>
      <c r="J39" s="15">
        <f t="shared" si="4"/>
        <v>13186.05</v>
      </c>
      <c r="K39" s="12" t="s">
        <v>40</v>
      </c>
    </row>
    <row r="40" s="1" customFormat="1" spans="1:11">
      <c r="A40" s="14"/>
      <c r="B40" s="12"/>
      <c r="C40" s="12" t="s">
        <v>38</v>
      </c>
      <c r="D40" s="13" t="s">
        <v>61</v>
      </c>
      <c r="E40" s="14">
        <v>3715</v>
      </c>
      <c r="F40" s="15"/>
      <c r="G40" s="15">
        <f t="shared" si="2"/>
        <v>1486</v>
      </c>
      <c r="H40" s="15">
        <f t="shared" si="3"/>
        <v>1300.25</v>
      </c>
      <c r="I40" s="15"/>
      <c r="J40" s="15">
        <f t="shared" si="4"/>
        <v>557.25</v>
      </c>
      <c r="K40" s="12" t="s">
        <v>40</v>
      </c>
    </row>
    <row r="41" s="1" customFormat="1" spans="1:11">
      <c r="A41" s="14"/>
      <c r="B41" s="12"/>
      <c r="C41" s="12" t="s">
        <v>38</v>
      </c>
      <c r="D41" s="13" t="s">
        <v>62</v>
      </c>
      <c r="E41" s="14">
        <v>281</v>
      </c>
      <c r="F41" s="15"/>
      <c r="G41" s="15">
        <f t="shared" si="2"/>
        <v>112.4</v>
      </c>
      <c r="H41" s="15">
        <f t="shared" si="3"/>
        <v>98.35</v>
      </c>
      <c r="I41" s="15"/>
      <c r="J41" s="15">
        <f t="shared" si="4"/>
        <v>42.15</v>
      </c>
      <c r="K41" s="12" t="s">
        <v>40</v>
      </c>
    </row>
  </sheetData>
  <mergeCells count="16">
    <mergeCell ref="A1:K1"/>
    <mergeCell ref="A2:K2"/>
    <mergeCell ref="A4:A5"/>
    <mergeCell ref="A6:A8"/>
    <mergeCell ref="A9:A11"/>
    <mergeCell ref="A12:A13"/>
    <mergeCell ref="A15:A16"/>
    <mergeCell ref="A17:A18"/>
    <mergeCell ref="A19:A41"/>
    <mergeCell ref="B4:B5"/>
    <mergeCell ref="B6:B8"/>
    <mergeCell ref="B9:B11"/>
    <mergeCell ref="B12:B13"/>
    <mergeCell ref="B15:B16"/>
    <mergeCell ref="B17:B18"/>
    <mergeCell ref="B19:B41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徐柳云</dc:creator>
  <cp:lastModifiedBy>反骨</cp:lastModifiedBy>
  <dcterms:created xsi:type="dcterms:W3CDTF">2023-12-13T14:40:00Z</dcterms:created>
  <dcterms:modified xsi:type="dcterms:W3CDTF">2024-11-20T09:15:38Z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E90E69B6C343413ABAF948CC68C1B7E6_13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